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\Association Benefits Dropbox\Widgets\"/>
    </mc:Choice>
  </mc:AlternateContent>
  <xr:revisionPtr revIDLastSave="0" documentId="13_ncr:1_{011BECC2-1AB7-4153-B8B2-52F2500D95AD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DENTAL" sheetId="2" r:id="rId1"/>
    <sheet name="DENTAL+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4" l="1"/>
  <c r="B26" i="4"/>
  <c r="B24" i="4"/>
  <c r="C22" i="4"/>
  <c r="D22" i="4" s="1"/>
  <c r="C21" i="4"/>
  <c r="D21" i="4" s="1"/>
  <c r="C20" i="4"/>
  <c r="D20" i="4" s="1"/>
  <c r="C19" i="4"/>
  <c r="D19" i="4" s="1"/>
  <c r="C18" i="4"/>
  <c r="D18" i="4" s="1"/>
  <c r="C16" i="4"/>
  <c r="D16" i="4" s="1"/>
  <c r="C15" i="4"/>
  <c r="D15" i="4" s="1"/>
  <c r="C13" i="4"/>
  <c r="D13" i="4" s="1"/>
  <c r="C12" i="4"/>
  <c r="D12" i="4" s="1"/>
  <c r="C11" i="4"/>
  <c r="C10" i="4"/>
  <c r="C9" i="4"/>
  <c r="C8" i="4"/>
  <c r="C8" i="2"/>
  <c r="D8" i="2" s="1"/>
  <c r="C9" i="2"/>
  <c r="D9" i="2" s="1"/>
  <c r="B27" i="4" l="1"/>
  <c r="B25" i="4"/>
  <c r="B30" i="4" l="1"/>
  <c r="B28" i="4"/>
  <c r="B29" i="4" s="1"/>
  <c r="B26" i="2" l="1"/>
  <c r="C22" i="2"/>
  <c r="D22" i="2" s="1"/>
  <c r="C10" i="2"/>
  <c r="C11" i="2"/>
  <c r="D11" i="2" s="1"/>
  <c r="C12" i="2"/>
  <c r="D12" i="2" s="1"/>
  <c r="C13" i="2"/>
  <c r="D13" i="2" s="1"/>
  <c r="C15" i="2"/>
  <c r="D15" i="2" s="1"/>
  <c r="C16" i="2"/>
  <c r="D16" i="2" s="1"/>
  <c r="C18" i="2"/>
  <c r="D18" i="2" s="1"/>
  <c r="C19" i="2"/>
  <c r="D19" i="2" s="1"/>
  <c r="C20" i="2"/>
  <c r="D20" i="2" s="1"/>
  <c r="C21" i="2"/>
  <c r="D21" i="2" s="1"/>
  <c r="D34" i="2"/>
  <c r="B24" i="2"/>
  <c r="D10" i="2" l="1"/>
  <c r="B27" i="2" s="1"/>
  <c r="B25" i="2"/>
  <c r="B28" i="2" l="1"/>
  <c r="B29" i="2" s="1"/>
  <c r="B30" i="2"/>
</calcChain>
</file>

<file path=xl/sharedStrings.xml><?xml version="1.0" encoding="utf-8"?>
<sst xmlns="http://schemas.openxmlformats.org/spreadsheetml/2006/main" count="116" uniqueCount="53">
  <si>
    <t>What benefit amount does the patient have (fill in $1500 or $1000)?</t>
  </si>
  <si>
    <t>DATA NEEDED</t>
  </si>
  <si>
    <t>Payment cap</t>
  </si>
  <si>
    <t>How much benefit does the patient have remaining in their policy?</t>
  </si>
  <si>
    <t>Patient Overage</t>
  </si>
  <si>
    <t xml:space="preserve">Total ML Funds available = </t>
  </si>
  <si>
    <t>Which policy year is the patient in? (YR1 = 60,  YR2 = 70, YR 3 = 80)</t>
  </si>
  <si>
    <t xml:space="preserve">Patient bill in excess of funds remaining = </t>
  </si>
  <si>
    <t xml:space="preserve">TOTAL PATIENT BILL DUE = </t>
  </si>
  <si>
    <t>Total Out of Pocket</t>
  </si>
  <si>
    <t>If Cash Only Patient</t>
  </si>
  <si>
    <t>NOTES</t>
  </si>
  <si>
    <t>ML Allowed Amount</t>
  </si>
  <si>
    <t>Patient Deductible Due =</t>
  </si>
  <si>
    <t>Patient Overage Fees Due =</t>
  </si>
  <si>
    <t xml:space="preserve">Remaining Policy Benefits Available = </t>
  </si>
  <si>
    <t>Amount</t>
  </si>
  <si>
    <t xml:space="preserve"> </t>
  </si>
  <si>
    <t>Dental Exam</t>
  </si>
  <si>
    <t>Two visits per policy year limit - write off balance</t>
  </si>
  <si>
    <t>Dental Prophylaxis</t>
  </si>
  <si>
    <t>Bite Wing X-ray (Total)</t>
  </si>
  <si>
    <t>Flouride Treatment</t>
  </si>
  <si>
    <t>Other Intraoral X-ray</t>
  </si>
  <si>
    <t>Panoramic X-ray</t>
  </si>
  <si>
    <t xml:space="preserve">BASIC PROCEDURES   </t>
  </si>
  <si>
    <t>Filling</t>
  </si>
  <si>
    <t>Three procedures per visit - balance bill patient</t>
  </si>
  <si>
    <t>Simple Extraction</t>
  </si>
  <si>
    <t>One procedure per visit - balance bill patient</t>
  </si>
  <si>
    <t xml:space="preserve">   MAJOR PROCEDURES   </t>
  </si>
  <si>
    <t>Please remember the 12 month initial waiting period on all major services</t>
  </si>
  <si>
    <t>Root Canal</t>
  </si>
  <si>
    <t>Periodontal Scaling</t>
  </si>
  <si>
    <t>Surgical Extraction</t>
  </si>
  <si>
    <t>Crowns</t>
  </si>
  <si>
    <t>Partial Dentures</t>
  </si>
  <si>
    <t xml:space="preserve">                                    ***  All other Medically Necessary Procedures not listed above will be subject to the Usual, Customary &amp; Reasonable Charges and the Policy Maximum Benefit  ***</t>
  </si>
  <si>
    <t xml:space="preserve"> Total ML responsibility = </t>
  </si>
  <si>
    <t>INSTRUCTIONS:</t>
  </si>
  <si>
    <t>1. Make sure you have the benefit amount in cell B3</t>
  </si>
  <si>
    <t>2. Make sure you have the remaining amount in cell B4</t>
  </si>
  <si>
    <t>3. Place in deductible if met ($100 per year) NOT per vision, dental or hearing in cell B5</t>
  </si>
  <si>
    <t>4. Place policy year percentage    Year 1 =60% Year 2 =70% Year 3 = 80% in cell B6</t>
  </si>
  <si>
    <t>5. ML is Manhattan Life which is the carrier.</t>
  </si>
  <si>
    <t>Two visits per policy year limit - balance bill patient</t>
  </si>
  <si>
    <t>Two visits per policy year limit - only for 13 yo and younger - balance bill patient</t>
  </si>
  <si>
    <t>One procedure for every two policy years limit - balance bill patient</t>
  </si>
  <si>
    <t>One procedure for every three policy years limit - balance bill patient</t>
  </si>
  <si>
    <t>How much of the deductable has been paid (fill in up to $100)?*</t>
  </si>
  <si>
    <t>Rev. 3/8/21</t>
  </si>
  <si>
    <t>*Calculator adjusts deductible properly when a patient receives an exam/prophlaxis. If the deductible is unmet and exam/prophlaxis are not provided, ManhattanLife will subtract deductible first and then will reimburse 60%, 70%, 80% up to policy maximum benefits.</t>
  </si>
  <si>
    <t>Two visits per policy year limit - only for 13 yo and younger - write off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</si>
</sst>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5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44" fontId="3" fillId="2" borderId="0" xfId="1" applyFont="1" applyFill="1" applyAlignment="1">
      <alignment horizontal="center"/>
    </xf>
    <xf numFmtId="44" fontId="3" fillId="0" borderId="0" xfId="1" applyFont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center"/>
    </xf>
    <xf numFmtId="44" fontId="6" fillId="2" borderId="0" xfId="1" applyFont="1" applyFill="1" applyAlignment="1">
      <alignment horizontal="center"/>
    </xf>
    <xf numFmtId="44" fontId="2" fillId="4" borderId="0" xfId="0" applyNumberFormat="1" applyFont="1" applyFill="1"/>
    <xf numFmtId="0" fontId="4" fillId="4" borderId="0" xfId="0" applyFont="1" applyFill="1"/>
    <xf numFmtId="44" fontId="2" fillId="4" borderId="0" xfId="1" applyFont="1" applyFill="1" applyAlignment="1">
      <alignment horizontal="center"/>
    </xf>
    <xf numFmtId="0" fontId="0" fillId="4" borderId="0" xfId="0" applyFill="1"/>
    <xf numFmtId="44" fontId="6" fillId="4" borderId="0" xfId="0" applyNumberFormat="1" applyFont="1" applyFill="1"/>
    <xf numFmtId="0" fontId="0" fillId="5" borderId="0" xfId="0" applyFill="1"/>
    <xf numFmtId="44" fontId="3" fillId="5" borderId="0" xfId="1" applyFont="1" applyFill="1" applyAlignment="1">
      <alignment horizontal="center"/>
    </xf>
    <xf numFmtId="0" fontId="6" fillId="4" borderId="0" xfId="0" applyFont="1" applyFill="1" applyAlignment="1">
      <alignment horizontal="right"/>
    </xf>
    <xf numFmtId="0" fontId="2" fillId="4" borderId="0" xfId="0" applyFont="1" applyFill="1" applyAlignment="1">
      <alignment horizontal="right"/>
    </xf>
    <xf numFmtId="44" fontId="2" fillId="4" borderId="0" xfId="1" applyFont="1" applyFill="1"/>
    <xf numFmtId="44" fontId="8" fillId="4" borderId="0" xfId="1" applyFont="1" applyFill="1"/>
    <xf numFmtId="0" fontId="7" fillId="4" borderId="0" xfId="0" applyFont="1" applyFill="1"/>
    <xf numFmtId="44" fontId="8" fillId="4" borderId="0" xfId="1" applyFont="1" applyFill="1" applyAlignment="1">
      <alignment horizontal="center"/>
    </xf>
    <xf numFmtId="0" fontId="9" fillId="5" borderId="0" xfId="0" applyFont="1" applyFill="1"/>
    <xf numFmtId="0" fontId="9" fillId="0" borderId="0" xfId="0" applyFont="1"/>
    <xf numFmtId="0" fontId="6" fillId="6" borderId="0" xfId="0" applyFont="1" applyFill="1" applyAlignment="1">
      <alignment horizontal="center"/>
    </xf>
    <xf numFmtId="0" fontId="0" fillId="6" borderId="0" xfId="0" applyFill="1"/>
    <xf numFmtId="0" fontId="2" fillId="6" borderId="0" xfId="0" applyFont="1" applyFill="1" applyAlignment="1">
      <alignment horizontal="center"/>
    </xf>
    <xf numFmtId="44" fontId="6" fillId="6" borderId="0" xfId="1" applyFont="1" applyFill="1" applyAlignment="1">
      <alignment horizontal="center"/>
    </xf>
    <xf numFmtId="0" fontId="2" fillId="6" borderId="0" xfId="0" applyFont="1" applyFill="1"/>
    <xf numFmtId="44" fontId="3" fillId="3" borderId="0" xfId="1" applyFont="1" applyFill="1" applyProtection="1">
      <protection locked="0"/>
    </xf>
    <xf numFmtId="9" fontId="3" fillId="3" borderId="0" xfId="2" applyFont="1" applyFill="1" applyAlignment="1" applyProtection="1">
      <alignment horizontal="center"/>
      <protection locked="0"/>
    </xf>
    <xf numFmtId="44" fontId="3" fillId="3" borderId="0" xfId="1" applyFont="1" applyFill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3" fillId="5" borderId="0" xfId="0" applyFont="1" applyFill="1" applyAlignment="1" applyProtection="1">
      <alignment horizontal="center"/>
      <protection hidden="1"/>
    </xf>
    <xf numFmtId="0" fontId="4" fillId="4" borderId="0" xfId="0" applyFont="1" applyFill="1" applyAlignment="1">
      <alignment horizontal="right"/>
    </xf>
    <xf numFmtId="44" fontId="3" fillId="2" borderId="0" xfId="1" applyFont="1" applyFill="1"/>
    <xf numFmtId="0" fontId="6" fillId="6" borderId="0" xfId="0" applyFont="1" applyFill="1" applyAlignment="1">
      <alignment horizontal="right"/>
    </xf>
    <xf numFmtId="44" fontId="3" fillId="6" borderId="0" xfId="1" applyFont="1" applyFill="1" applyAlignment="1" applyProtection="1">
      <alignment horizontal="center"/>
      <protection locked="0"/>
    </xf>
    <xf numFmtId="44" fontId="3" fillId="6" borderId="0" xfId="1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10" fillId="5" borderId="0" xfId="0" applyFont="1" applyFill="1"/>
    <xf numFmtId="0" fontId="11" fillId="6" borderId="0" xfId="0" applyFont="1" applyFill="1"/>
    <xf numFmtId="0" fontId="12" fillId="6" borderId="0" xfId="0" applyFont="1" applyFill="1"/>
    <xf numFmtId="44" fontId="13" fillId="6" borderId="0" xfId="1" applyFont="1" applyFill="1" applyAlignment="1">
      <alignment horizontal="center"/>
    </xf>
    <xf numFmtId="0" fontId="12" fillId="5" borderId="0" xfId="0" applyFont="1" applyFill="1"/>
    <xf numFmtId="0" fontId="12" fillId="0" borderId="0" xfId="0" applyFont="1"/>
    <xf numFmtId="0" fontId="7" fillId="4" borderId="0" xfId="0" applyFont="1" applyFill="1" applyAlignment="1">
      <alignment horizontal="right"/>
    </xf>
    <xf numFmtId="44" fontId="0" fillId="5" borderId="0" xfId="0" applyNumberFormat="1" applyFill="1"/>
    <xf numFmtId="0" fontId="0" fillId="0" borderId="0" xfId="0" applyBorder="1"/>
    <xf numFmtId="0" fontId="0" fillId="5" borderId="0" xfId="0" applyFill="1" applyBorder="1"/>
    <xf numFmtId="0" fontId="14" fillId="5" borderId="0" xfId="0" applyFont="1" applyFill="1"/>
    <xf numFmtId="0" fontId="15" fillId="5" borderId="0" xfId="0" applyFont="1" applyFill="1"/>
    <xf numFmtId="0" fontId="0" fillId="5" borderId="0" xfId="0" applyFill="1" applyAlignment="1">
      <alignment horizontal="left" wrapText="1"/>
    </xf>
    <xf numFmtId="0" fontId="0" fillId="0" borderId="0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4436957</xdr:colOff>
      <xdr:row>0</xdr:row>
      <xdr:rowOff>495300</xdr:rowOff>
    </xdr:from>
    <xdr:ext cx="4842644" cy="843693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40D27F89-9DB1-4B30-A9B6-670A897CC8BF}"/>
            </a:ext>
          </a:extLst>
        </xdr:cNvPr>
        <xdr:cNvSpPr/>
      </xdr:nvSpPr>
      <xdr:spPr>
        <a:xfrm>
          <a:off x="4436957" y="495300"/>
          <a:ext cx="4842644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MOA DVH</a:t>
          </a:r>
        </a:p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Dental Calculator</a:t>
          </a:r>
        </a:p>
      </xdr:txBody>
    </xdr:sp>
    <xdr:clientData/>
  </xdr:oneCellAnchor>
  <xdr:twoCellAnchor editAs="oneCell">
    <xdr:from>
      <xdr:col>0</xdr:col>
      <xdr:colOff>71966</xdr:colOff>
      <xdr:row>0</xdr:row>
      <xdr:rowOff>135467</xdr:rowOff>
    </xdr:from>
    <xdr:to>
      <xdr:col>0</xdr:col>
      <xdr:colOff>1947352</xdr:colOff>
      <xdr:row>0</xdr:row>
      <xdr:rowOff>1368829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5E3B0C-34AA-4BD2-A8E2-085D0CEFA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66" y="135467"/>
          <a:ext cx="1875386" cy="1233362"/>
        </a:xfrm>
        <a:prstGeom prst="rect">
          <a:avLst/>
        </a:prstGeom>
      </xdr:spPr>
    </xdr:pic>
    <xdr:clientData/>
  </xdr:twoCellAnchor>
  <xdr:twoCellAnchor editAs="oneCell">
    <xdr:from>
      <xdr:col>5</xdr:col>
      <xdr:colOff>3973268</xdr:colOff>
      <xdr:row>0</xdr:row>
      <xdr:rowOff>351366</xdr:rowOff>
    </xdr:from>
    <xdr:to>
      <xdr:col>6</xdr:col>
      <xdr:colOff>26403</xdr:colOff>
      <xdr:row>0</xdr:row>
      <xdr:rowOff>1342744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387A10E-D478-4404-8657-534DCD43A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672768" y="351366"/>
          <a:ext cx="1967102" cy="991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4436957</xdr:colOff>
      <xdr:row>0</xdr:row>
      <xdr:rowOff>495300</xdr:rowOff>
    </xdr:from>
    <xdr:ext cx="4842644" cy="843693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D9E9201-8795-4A2B-B4CB-8A346B2888B9}"/>
            </a:ext>
          </a:extLst>
        </xdr:cNvPr>
        <xdr:cNvSpPr/>
      </xdr:nvSpPr>
      <xdr:spPr>
        <a:xfrm>
          <a:off x="4436957" y="495300"/>
          <a:ext cx="4842644" cy="84369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MOA DVH</a:t>
          </a:r>
        </a:p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Dental Preferred</a:t>
          </a:r>
          <a:r>
            <a:rPr lang="en-US" sz="2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Plus </a:t>
          </a:r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Calculator</a:t>
          </a:r>
        </a:p>
      </xdr:txBody>
    </xdr:sp>
    <xdr:clientData/>
  </xdr:oneCellAnchor>
  <xdr:twoCellAnchor editAs="oneCell">
    <xdr:from>
      <xdr:col>0</xdr:col>
      <xdr:colOff>71966</xdr:colOff>
      <xdr:row>0</xdr:row>
      <xdr:rowOff>135467</xdr:rowOff>
    </xdr:from>
    <xdr:to>
      <xdr:col>0</xdr:col>
      <xdr:colOff>1947352</xdr:colOff>
      <xdr:row>0</xdr:row>
      <xdr:rowOff>1368829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34A4AD-7B57-4FAF-9291-CBD9F810C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966" y="135467"/>
          <a:ext cx="1875386" cy="1233362"/>
        </a:xfrm>
        <a:prstGeom prst="rect">
          <a:avLst/>
        </a:prstGeom>
      </xdr:spPr>
    </xdr:pic>
    <xdr:clientData/>
  </xdr:twoCellAnchor>
  <xdr:twoCellAnchor editAs="oneCell">
    <xdr:from>
      <xdr:col>5</xdr:col>
      <xdr:colOff>3973268</xdr:colOff>
      <xdr:row>0</xdr:row>
      <xdr:rowOff>351366</xdr:rowOff>
    </xdr:from>
    <xdr:to>
      <xdr:col>6</xdr:col>
      <xdr:colOff>26403</xdr:colOff>
      <xdr:row>0</xdr:row>
      <xdr:rowOff>1342744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BBC724-6D65-4DD7-9A55-263BD3950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671498" y="351366"/>
          <a:ext cx="1966255" cy="991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D4CE0-40E8-4363-BBB3-CB180F75A924}">
  <dimension ref="A1:BH109"/>
  <sheetViews>
    <sheetView showGridLines="0" tabSelected="1" zoomScale="90" zoomScaleNormal="90" workbookViewId="0">
      <selection activeCell="B4" sqref="B4:B9"/>
    </sheetView>
  </sheetViews>
  <sheetFormatPr defaultRowHeight="14.4" x14ac:dyDescent="0.55000000000000004"/>
  <cols>
    <col min="1" max="1" width="68.41796875" bestFit="1" customWidth="1"/>
    <col min="2" max="2" width="14.578125" bestFit="1" customWidth="1"/>
    <col min="3" max="3" width="21.15625" bestFit="1" customWidth="1"/>
    <col min="4" max="4" width="16" bestFit="1" customWidth="1"/>
    <col min="5" max="5" width="13.83984375" style="5" hidden="1" customWidth="1"/>
    <col min="6" max="6" width="81.68359375" bestFit="1" customWidth="1"/>
  </cols>
  <sheetData>
    <row r="1" spans="1:60" s="49" customFormat="1" ht="111.6" customHeight="1" x14ac:dyDescent="0.55000000000000004">
      <c r="A1" s="54"/>
      <c r="B1" s="54"/>
      <c r="C1" s="54"/>
      <c r="D1" s="54"/>
      <c r="E1" s="54"/>
      <c r="F1" s="54"/>
    </row>
    <row r="2" spans="1:60" x14ac:dyDescent="0.55000000000000004">
      <c r="A2" s="27" t="s">
        <v>1</v>
      </c>
      <c r="B2" s="25" t="s">
        <v>16</v>
      </c>
      <c r="C2" s="25" t="s">
        <v>12</v>
      </c>
      <c r="D2" s="25" t="s">
        <v>4</v>
      </c>
      <c r="E2" s="28" t="s">
        <v>2</v>
      </c>
      <c r="F2" s="25" t="s">
        <v>11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60" s="2" customFormat="1" x14ac:dyDescent="0.55000000000000004">
      <c r="A3" s="6"/>
      <c r="B3" s="7"/>
      <c r="C3" s="8"/>
      <c r="D3" s="8"/>
      <c r="E3" s="9"/>
      <c r="F3" s="8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0" x14ac:dyDescent="0.55000000000000004">
      <c r="A4" s="29" t="s">
        <v>0</v>
      </c>
      <c r="B4" s="30"/>
      <c r="C4" s="2"/>
      <c r="D4" s="2"/>
      <c r="E4" s="4"/>
      <c r="F4" s="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x14ac:dyDescent="0.55000000000000004">
      <c r="A5" s="29" t="s">
        <v>3</v>
      </c>
      <c r="B5" s="30"/>
      <c r="C5" s="2"/>
      <c r="D5" s="2"/>
      <c r="E5" s="4"/>
      <c r="F5" s="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x14ac:dyDescent="0.55000000000000004">
      <c r="A6" s="29" t="s">
        <v>49</v>
      </c>
      <c r="B6" s="30"/>
      <c r="C6" s="2"/>
      <c r="D6" s="36"/>
      <c r="E6" s="4"/>
      <c r="F6" s="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x14ac:dyDescent="0.55000000000000004">
      <c r="A7" s="29" t="s">
        <v>6</v>
      </c>
      <c r="B7" s="31"/>
      <c r="C7" s="26" t="s">
        <v>17</v>
      </c>
      <c r="D7" s="26"/>
      <c r="E7" s="4"/>
      <c r="F7" s="2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x14ac:dyDescent="0.55000000000000004">
      <c r="A8" s="3" t="s">
        <v>18</v>
      </c>
      <c r="B8" s="32"/>
      <c r="C8" s="4">
        <f>IF(B6&lt;100, IF(B8=0, 0, IF(B8&lt;=55, 0, IF(B8&lt;=100,0,(B8-100)*B7))),IF(B8=0, 0, IF((B8*B7)&gt;55,55,B8*B7)))</f>
        <v>0</v>
      </c>
      <c r="D8" s="4">
        <f>IF(B6&lt;100, IF(B8&lt;100, 0, ((B8-C8)-100)), B8-C8)</f>
        <v>0</v>
      </c>
      <c r="E8" s="4">
        <v>55</v>
      </c>
      <c r="F8" s="1" t="s">
        <v>45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60" x14ac:dyDescent="0.55000000000000004">
      <c r="A9" s="3" t="s">
        <v>20</v>
      </c>
      <c r="B9" s="32"/>
      <c r="C9" s="4">
        <f>IF(B6&lt;100,IF(B9=0,0,IF((B9+B8)&lt;=100,0,IF((B9+B8)&lt;=100, 0, IF((((B9+B8)-100)*B7)&gt;100, 100, ((B9+B8)-100)*B7)))), IF((B9*B7)&gt;100,100,(B9*B7)))</f>
        <v>0</v>
      </c>
      <c r="D9" s="4">
        <f>IF(B6&lt;100, IF((B9+B8)&lt;100, 0, B9-C9), B9-C9)</f>
        <v>0</v>
      </c>
      <c r="E9" s="4">
        <v>100</v>
      </c>
      <c r="F9" s="1" t="s">
        <v>45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spans="1:60" x14ac:dyDescent="0.55000000000000004">
      <c r="A10" s="3" t="s">
        <v>21</v>
      </c>
      <c r="B10" s="32"/>
      <c r="C10" s="4">
        <f>IF(B10*B7&gt;E10,E10,B10*B7)</f>
        <v>0</v>
      </c>
      <c r="D10" s="4">
        <f t="shared" ref="D10:D22" si="0">B10-C10</f>
        <v>0</v>
      </c>
      <c r="E10" s="4">
        <v>70</v>
      </c>
      <c r="F10" s="1" t="s">
        <v>45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</row>
    <row r="11" spans="1:60" x14ac:dyDescent="0.55000000000000004">
      <c r="A11" s="3" t="s">
        <v>22</v>
      </c>
      <c r="B11" s="32"/>
      <c r="C11" s="4">
        <f>IF(B11*B7&gt;E11,E11,B11*B7)</f>
        <v>0</v>
      </c>
      <c r="D11" s="4">
        <f t="shared" si="0"/>
        <v>0</v>
      </c>
      <c r="E11" s="4">
        <v>15</v>
      </c>
      <c r="F11" s="1" t="s">
        <v>46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x14ac:dyDescent="0.55000000000000004">
      <c r="A12" s="3" t="s">
        <v>23</v>
      </c>
      <c r="B12" s="32"/>
      <c r="C12" s="4">
        <f>IF(B12*B7&gt;E12,E12,B12*B7)</f>
        <v>0</v>
      </c>
      <c r="D12" s="4">
        <f t="shared" si="0"/>
        <v>0</v>
      </c>
      <c r="E12" s="4">
        <v>65</v>
      </c>
      <c r="F12" s="1" t="s">
        <v>47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:60" x14ac:dyDescent="0.55000000000000004">
      <c r="A13" s="3" t="s">
        <v>24</v>
      </c>
      <c r="B13" s="32"/>
      <c r="C13" s="4">
        <f>IF(B13*B7&gt;E13,E13,B13*B7)</f>
        <v>0</v>
      </c>
      <c r="D13" s="4">
        <f t="shared" si="0"/>
        <v>0</v>
      </c>
      <c r="E13" s="4">
        <v>112</v>
      </c>
      <c r="F13" s="1" t="s">
        <v>48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x14ac:dyDescent="0.55000000000000004">
      <c r="A14" s="37" t="s">
        <v>25</v>
      </c>
      <c r="B14" s="38"/>
      <c r="C14" s="39"/>
      <c r="D14" s="39"/>
      <c r="E14" s="39"/>
      <c r="F14" s="4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x14ac:dyDescent="0.55000000000000004">
      <c r="A15" s="3" t="s">
        <v>26</v>
      </c>
      <c r="B15" s="32"/>
      <c r="C15" s="4">
        <f>IF(B15*B7&gt;E15,E15,B15*B7)</f>
        <v>0</v>
      </c>
      <c r="D15" s="4">
        <f t="shared" si="0"/>
        <v>0</v>
      </c>
      <c r="E15" s="4">
        <v>130</v>
      </c>
      <c r="F15" s="1" t="s">
        <v>27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x14ac:dyDescent="0.55000000000000004">
      <c r="A16" s="3" t="s">
        <v>28</v>
      </c>
      <c r="B16" s="32"/>
      <c r="C16" s="4">
        <f>IF(B16*B7&gt;E16,E16,B16*B7)</f>
        <v>0</v>
      </c>
      <c r="D16" s="4">
        <f t="shared" si="0"/>
        <v>0</v>
      </c>
      <c r="E16" s="4">
        <v>115</v>
      </c>
      <c r="F16" s="1" t="s">
        <v>29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x14ac:dyDescent="0.55000000000000004">
      <c r="A17" s="37" t="s">
        <v>30</v>
      </c>
      <c r="B17" s="38"/>
      <c r="C17" s="39"/>
      <c r="D17" s="39"/>
      <c r="E17" s="39"/>
      <c r="F17" s="27" t="s">
        <v>31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x14ac:dyDescent="0.55000000000000004">
      <c r="A18" s="3" t="s">
        <v>32</v>
      </c>
      <c r="B18" s="32"/>
      <c r="C18" s="4">
        <f>IF(B18*B7&gt;E18,E18,B18*B7)</f>
        <v>0</v>
      </c>
      <c r="D18" s="4">
        <f t="shared" si="0"/>
        <v>0</v>
      </c>
      <c r="E18" s="4">
        <v>350</v>
      </c>
      <c r="F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x14ac:dyDescent="0.55000000000000004">
      <c r="A19" s="3" t="s">
        <v>33</v>
      </c>
      <c r="B19" s="32"/>
      <c r="C19" s="4">
        <f t="shared" ref="C19" si="1">IF(B19*B7&gt;E19,E19,B19*B7)</f>
        <v>0</v>
      </c>
      <c r="D19" s="4">
        <f t="shared" si="0"/>
        <v>0</v>
      </c>
      <c r="E19" s="4">
        <v>110</v>
      </c>
      <c r="F19" s="1" t="s">
        <v>29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5.6" x14ac:dyDescent="0.6">
      <c r="A20" s="3" t="s">
        <v>34</v>
      </c>
      <c r="B20" s="32"/>
      <c r="C20" s="4">
        <f>IF(B20*B7&gt;E20,E20,B20*B7)</f>
        <v>0</v>
      </c>
      <c r="D20" s="4">
        <f t="shared" si="0"/>
        <v>0</v>
      </c>
      <c r="E20" s="4">
        <v>300</v>
      </c>
      <c r="F20" s="1" t="s">
        <v>29</v>
      </c>
      <c r="G20" s="15"/>
      <c r="H20" s="15"/>
      <c r="I20" s="41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x14ac:dyDescent="0.55000000000000004">
      <c r="A21" s="3" t="s">
        <v>35</v>
      </c>
      <c r="B21" s="32"/>
      <c r="C21" s="4">
        <f>IF(B21*B7&gt;E21,E21,B21*B7)</f>
        <v>0</v>
      </c>
      <c r="D21" s="4">
        <f t="shared" si="0"/>
        <v>0</v>
      </c>
      <c r="E21" s="4">
        <v>500</v>
      </c>
      <c r="F21" s="1" t="s">
        <v>29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x14ac:dyDescent="0.55000000000000004">
      <c r="A22" s="3" t="s">
        <v>36</v>
      </c>
      <c r="B22" s="32"/>
      <c r="C22" s="4">
        <f>IF(B4=1000,IF(B22*B7&gt;E22,E22,B22*B7),IF(B22*B7&gt;600,600,B22*B7))</f>
        <v>0</v>
      </c>
      <c r="D22" s="4">
        <f t="shared" si="0"/>
        <v>0</v>
      </c>
      <c r="E22" s="4">
        <v>500</v>
      </c>
      <c r="F22" s="1" t="s">
        <v>29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s="46" customFormat="1" ht="15.6" x14ac:dyDescent="0.6">
      <c r="A23" s="42" t="s">
        <v>37</v>
      </c>
      <c r="B23" s="43"/>
      <c r="C23" s="43"/>
      <c r="D23" s="43"/>
      <c r="E23" s="44"/>
      <c r="F23" s="43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1:60" s="13" customFormat="1" x14ac:dyDescent="0.55000000000000004">
      <c r="A24" s="17" t="s">
        <v>5</v>
      </c>
      <c r="B24" s="10">
        <f>B4-(B4-B5)</f>
        <v>0</v>
      </c>
      <c r="C24" s="11"/>
      <c r="D24" s="11"/>
      <c r="E24" s="12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s="13" customFormat="1" x14ac:dyDescent="0.55000000000000004">
      <c r="A25" s="17" t="s">
        <v>38</v>
      </c>
      <c r="B25" s="14">
        <f>SUM(C8:C22)</f>
        <v>0</v>
      </c>
      <c r="C25" s="11"/>
      <c r="D25" s="11"/>
      <c r="E25" s="12"/>
      <c r="F25" s="11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s="13" customFormat="1" x14ac:dyDescent="0.55000000000000004">
      <c r="A26" s="17" t="s">
        <v>13</v>
      </c>
      <c r="B26" s="14">
        <f>100-B6</f>
        <v>100</v>
      </c>
      <c r="C26" s="11"/>
      <c r="D26" s="11"/>
      <c r="E26" s="12"/>
      <c r="F26" s="1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s="13" customFormat="1" x14ac:dyDescent="0.55000000000000004">
      <c r="A27" s="17" t="s">
        <v>14</v>
      </c>
      <c r="B27" s="14">
        <f>SUM(D8:D22)</f>
        <v>0</v>
      </c>
      <c r="C27" s="11"/>
      <c r="D27" s="11"/>
      <c r="E27" s="12"/>
      <c r="F27" s="11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x14ac:dyDescent="0.55000000000000004">
      <c r="A28" s="18" t="s">
        <v>7</v>
      </c>
      <c r="B28" s="19">
        <f>IF(B25&lt;B24,0,(B25-B24))</f>
        <v>0</v>
      </c>
      <c r="C28" s="11"/>
      <c r="D28" s="11"/>
      <c r="E28" s="12"/>
      <c r="F28" s="1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s="24" customFormat="1" ht="18.3" x14ac:dyDescent="0.7">
      <c r="A29" s="47" t="s">
        <v>8</v>
      </c>
      <c r="B29" s="20">
        <f>B26+B27+B28</f>
        <v>100</v>
      </c>
      <c r="C29" s="21"/>
      <c r="D29" s="21"/>
      <c r="E29" s="22"/>
      <c r="F29" s="2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s="24" customFormat="1" ht="18.3" x14ac:dyDescent="0.7">
      <c r="A30" s="35" t="s">
        <v>15</v>
      </c>
      <c r="B30" s="20">
        <f>IF(B24&gt;B25, (B24-B25), 0)</f>
        <v>0</v>
      </c>
      <c r="C30" s="21"/>
      <c r="D30" s="21"/>
      <c r="E30" s="22"/>
      <c r="F30" s="21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x14ac:dyDescent="0.55000000000000004">
      <c r="A31" s="15" t="s">
        <v>50</v>
      </c>
      <c r="B31" s="15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x14ac:dyDescent="0.55000000000000004">
      <c r="A32" s="51"/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x14ac:dyDescent="0.55000000000000004">
      <c r="A33" s="52" t="s">
        <v>39</v>
      </c>
      <c r="B33" s="15"/>
      <c r="C33" s="33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x14ac:dyDescent="0.55000000000000004">
      <c r="A34" s="51" t="s">
        <v>40</v>
      </c>
      <c r="B34" s="15"/>
      <c r="C34" s="34" t="s">
        <v>9</v>
      </c>
      <c r="D34" s="48">
        <f>SUM(B8:B22)</f>
        <v>0</v>
      </c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x14ac:dyDescent="0.55000000000000004">
      <c r="A35" s="51" t="s">
        <v>41</v>
      </c>
      <c r="B35" s="15"/>
      <c r="C35" s="34" t="s">
        <v>10</v>
      </c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x14ac:dyDescent="0.55000000000000004">
      <c r="A36" s="51" t="s">
        <v>42</v>
      </c>
      <c r="B36" s="15"/>
      <c r="C36" s="33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x14ac:dyDescent="0.55000000000000004">
      <c r="A37" s="51" t="s">
        <v>43</v>
      </c>
      <c r="B37" s="15"/>
      <c r="C37" s="33"/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x14ac:dyDescent="0.55000000000000004">
      <c r="A38" s="51" t="s">
        <v>44</v>
      </c>
      <c r="B38" s="15"/>
      <c r="C38" s="33"/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x14ac:dyDescent="0.55000000000000004">
      <c r="A39" s="51"/>
      <c r="B39" s="15"/>
      <c r="C39" s="15"/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x14ac:dyDescent="0.55000000000000004">
      <c r="A40" s="51" t="s">
        <v>51</v>
      </c>
      <c r="B40" s="15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:60" x14ac:dyDescent="0.55000000000000004">
      <c r="A41" s="53"/>
      <c r="B41" s="53"/>
      <c r="C41" s="53"/>
      <c r="D41" s="53"/>
      <c r="E41" s="53"/>
      <c r="F41" s="53"/>
      <c r="G41" s="5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:60" x14ac:dyDescent="0.55000000000000004">
      <c r="A42" s="51"/>
      <c r="B42" s="15"/>
      <c r="C42" s="15"/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60" x14ac:dyDescent="0.55000000000000004">
      <c r="A43" s="51"/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</row>
    <row r="44" spans="1:60" x14ac:dyDescent="0.55000000000000004">
      <c r="A44" s="15"/>
      <c r="B44" s="15"/>
      <c r="C44" s="15"/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</row>
    <row r="45" spans="1:60" x14ac:dyDescent="0.55000000000000004">
      <c r="A45" s="15"/>
      <c r="B45" s="15"/>
      <c r="C45" s="15"/>
      <c r="D45" s="15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</row>
    <row r="46" spans="1:60" x14ac:dyDescent="0.55000000000000004">
      <c r="A46" s="15"/>
      <c r="B46" s="15"/>
      <c r="C46" s="15"/>
      <c r="D46" s="15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1:60" x14ac:dyDescent="0.55000000000000004">
      <c r="A47" s="15"/>
      <c r="B47" s="15"/>
      <c r="C47" s="15"/>
      <c r="D47" s="15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60" x14ac:dyDescent="0.55000000000000004">
      <c r="A48" s="15"/>
      <c r="B48" s="15"/>
      <c r="C48" s="15"/>
      <c r="D48" s="15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1:46" x14ac:dyDescent="0.55000000000000004">
      <c r="A49" s="15"/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</row>
    <row r="50" spans="1:46" x14ac:dyDescent="0.55000000000000004">
      <c r="A50" s="15"/>
      <c r="B50" s="15"/>
      <c r="C50" s="15"/>
      <c r="D50" s="15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1:46" x14ac:dyDescent="0.55000000000000004">
      <c r="A51" s="15"/>
      <c r="B51" s="15"/>
      <c r="C51" s="15"/>
      <c r="D51" s="15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spans="1:46" x14ac:dyDescent="0.55000000000000004">
      <c r="A52" s="15"/>
      <c r="B52" s="15"/>
      <c r="C52" s="15"/>
      <c r="D52" s="15"/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</row>
    <row r="53" spans="1:46" x14ac:dyDescent="0.55000000000000004">
      <c r="A53" s="15"/>
      <c r="B53" s="15"/>
      <c r="C53" s="15"/>
      <c r="D53" s="15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</row>
    <row r="54" spans="1:46" x14ac:dyDescent="0.55000000000000004">
      <c r="A54" s="15"/>
      <c r="B54" s="15"/>
      <c r="C54" s="15"/>
      <c r="D54" s="15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1:46" x14ac:dyDescent="0.55000000000000004">
      <c r="A55" s="15"/>
      <c r="B55" s="15"/>
      <c r="C55" s="15"/>
      <c r="D55" s="15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</row>
    <row r="56" spans="1:46" x14ac:dyDescent="0.55000000000000004">
      <c r="A56" s="15"/>
      <c r="B56" s="15"/>
      <c r="C56" s="15"/>
      <c r="D56" s="15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</row>
    <row r="57" spans="1:46" x14ac:dyDescent="0.55000000000000004">
      <c r="A57" s="15"/>
      <c r="B57" s="15"/>
      <c r="C57" s="15"/>
      <c r="D57" s="15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x14ac:dyDescent="0.55000000000000004">
      <c r="A58" s="15"/>
      <c r="B58" s="15"/>
      <c r="C58" s="15"/>
      <c r="D58" s="15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x14ac:dyDescent="0.55000000000000004">
      <c r="A59" s="15"/>
      <c r="B59" s="15"/>
      <c r="C59" s="15"/>
      <c r="D59" s="15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0" spans="1:46" x14ac:dyDescent="0.55000000000000004">
      <c r="A60" s="15"/>
      <c r="B60" s="15"/>
      <c r="C60" s="15"/>
      <c r="D60" s="15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x14ac:dyDescent="0.55000000000000004">
      <c r="A61" s="15"/>
      <c r="B61" s="15"/>
      <c r="C61" s="15"/>
      <c r="D61" s="15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x14ac:dyDescent="0.55000000000000004">
      <c r="A62" s="15"/>
      <c r="B62" s="15"/>
      <c r="C62" s="15"/>
      <c r="D62" s="15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x14ac:dyDescent="0.55000000000000004">
      <c r="A63" s="15"/>
      <c r="B63" s="15"/>
      <c r="C63" s="15"/>
      <c r="D63" s="15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x14ac:dyDescent="0.55000000000000004">
      <c r="A64" s="15"/>
      <c r="B64" s="15"/>
      <c r="C64" s="15"/>
      <c r="D64" s="15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x14ac:dyDescent="0.55000000000000004">
      <c r="A65" s="15"/>
      <c r="B65" s="15"/>
      <c r="C65" s="15"/>
      <c r="D65" s="15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x14ac:dyDescent="0.55000000000000004">
      <c r="A66" s="15"/>
      <c r="B66" s="15"/>
      <c r="C66" s="15"/>
      <c r="D66" s="15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x14ac:dyDescent="0.55000000000000004">
      <c r="A67" s="15"/>
      <c r="B67" s="15"/>
      <c r="C67" s="15"/>
      <c r="D67" s="15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x14ac:dyDescent="0.55000000000000004">
      <c r="A68" s="15"/>
      <c r="B68" s="15"/>
      <c r="C68" s="15"/>
      <c r="D68" s="15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x14ac:dyDescent="0.55000000000000004">
      <c r="A69" s="15"/>
      <c r="B69" s="15"/>
      <c r="C69" s="15"/>
      <c r="D69" s="15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x14ac:dyDescent="0.55000000000000004">
      <c r="A70" s="15"/>
      <c r="B70" s="15"/>
      <c r="C70" s="15"/>
      <c r="D70" s="15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x14ac:dyDescent="0.55000000000000004">
      <c r="A71" s="15"/>
      <c r="B71" s="15"/>
      <c r="C71" s="15"/>
      <c r="D71" s="15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x14ac:dyDescent="0.55000000000000004">
      <c r="A72" s="15"/>
      <c r="B72" s="15"/>
      <c r="C72" s="15"/>
      <c r="D72" s="15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x14ac:dyDescent="0.55000000000000004">
      <c r="A73" s="15"/>
      <c r="B73" s="15"/>
      <c r="C73" s="15"/>
      <c r="D73" s="15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x14ac:dyDescent="0.55000000000000004">
      <c r="A74" s="15"/>
      <c r="B74" s="15"/>
      <c r="C74" s="15"/>
      <c r="D74" s="15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x14ac:dyDescent="0.55000000000000004">
      <c r="A75" s="15"/>
      <c r="B75" s="15"/>
      <c r="C75" s="15"/>
      <c r="D75" s="15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x14ac:dyDescent="0.55000000000000004">
      <c r="A76" s="15"/>
      <c r="B76" s="15"/>
      <c r="C76" s="15"/>
      <c r="D76" s="15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x14ac:dyDescent="0.55000000000000004">
      <c r="A77" s="15"/>
      <c r="B77" s="15"/>
      <c r="C77" s="15"/>
      <c r="D77" s="15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x14ac:dyDescent="0.55000000000000004">
      <c r="A78" s="15"/>
      <c r="B78" s="15"/>
      <c r="C78" s="15"/>
      <c r="D78" s="15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:46" x14ac:dyDescent="0.55000000000000004">
      <c r="A79" s="15"/>
      <c r="B79" s="15"/>
      <c r="C79" s="15"/>
      <c r="D79" s="15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:46" x14ac:dyDescent="0.55000000000000004">
      <c r="A80" s="15"/>
      <c r="B80" s="15"/>
      <c r="C80" s="15"/>
      <c r="D80" s="15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:46" x14ac:dyDescent="0.55000000000000004">
      <c r="A81" s="15"/>
      <c r="B81" s="15"/>
      <c r="C81" s="15"/>
      <c r="D81" s="15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:46" x14ac:dyDescent="0.55000000000000004">
      <c r="A82" s="15"/>
      <c r="B82" s="15"/>
      <c r="C82" s="15"/>
      <c r="D82" s="15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:46" x14ac:dyDescent="0.55000000000000004">
      <c r="A83" s="15"/>
      <c r="B83" s="15"/>
      <c r="C83" s="15"/>
      <c r="D83" s="15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:46" x14ac:dyDescent="0.55000000000000004">
      <c r="A84" s="15"/>
      <c r="B84" s="15"/>
      <c r="C84" s="15"/>
      <c r="D84" s="15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:46" x14ac:dyDescent="0.55000000000000004">
      <c r="A85" s="15"/>
      <c r="B85" s="15"/>
      <c r="C85" s="15"/>
      <c r="D85" s="15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:46" x14ac:dyDescent="0.55000000000000004">
      <c r="A86" s="15"/>
      <c r="B86" s="15"/>
      <c r="C86" s="15"/>
      <c r="D86" s="15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:46" x14ac:dyDescent="0.55000000000000004">
      <c r="A87" s="15"/>
      <c r="B87" s="15"/>
      <c r="C87" s="15"/>
      <c r="D87" s="15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:46" x14ac:dyDescent="0.55000000000000004">
      <c r="A88" s="15"/>
      <c r="B88" s="15"/>
      <c r="C88" s="15"/>
      <c r="D88" s="15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:46" x14ac:dyDescent="0.55000000000000004">
      <c r="A89" s="15"/>
      <c r="B89" s="15"/>
      <c r="C89" s="15"/>
      <c r="D89" s="15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:46" x14ac:dyDescent="0.55000000000000004">
      <c r="A90" s="15"/>
      <c r="B90" s="15"/>
      <c r="C90" s="15"/>
      <c r="D90" s="15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:46" x14ac:dyDescent="0.55000000000000004">
      <c r="A91" s="15"/>
      <c r="B91" s="15"/>
      <c r="C91" s="15"/>
      <c r="D91" s="15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92" spans="1:46" x14ac:dyDescent="0.55000000000000004">
      <c r="A92" s="15"/>
      <c r="B92" s="15"/>
      <c r="C92" s="15"/>
      <c r="D92" s="15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</row>
    <row r="93" spans="1:46" x14ac:dyDescent="0.55000000000000004">
      <c r="A93" s="15"/>
      <c r="B93" s="15"/>
      <c r="C93" s="15"/>
      <c r="D93" s="15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</row>
    <row r="94" spans="1:46" x14ac:dyDescent="0.55000000000000004">
      <c r="A94" s="15"/>
      <c r="B94" s="15"/>
      <c r="C94" s="15"/>
      <c r="D94" s="15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</row>
    <row r="95" spans="1:46" x14ac:dyDescent="0.55000000000000004">
      <c r="A95" s="15"/>
      <c r="B95" s="15"/>
      <c r="C95" s="15"/>
      <c r="D95" s="15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</row>
    <row r="96" spans="1:46" x14ac:dyDescent="0.55000000000000004">
      <c r="A96" s="15"/>
      <c r="B96" s="15"/>
      <c r="C96" s="15"/>
      <c r="D96" s="15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</row>
    <row r="97" spans="1:46" x14ac:dyDescent="0.55000000000000004">
      <c r="A97" s="15"/>
      <c r="B97" s="15"/>
      <c r="C97" s="15"/>
      <c r="D97" s="15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</row>
    <row r="98" spans="1:46" x14ac:dyDescent="0.55000000000000004">
      <c r="A98" s="15"/>
      <c r="B98" s="15"/>
      <c r="C98" s="15"/>
      <c r="D98" s="15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</row>
    <row r="99" spans="1:46" x14ac:dyDescent="0.55000000000000004">
      <c r="A99" s="15"/>
      <c r="B99" s="15"/>
      <c r="C99" s="15"/>
      <c r="D99" s="15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</row>
    <row r="100" spans="1:46" x14ac:dyDescent="0.55000000000000004">
      <c r="A100" s="15"/>
      <c r="B100" s="15"/>
      <c r="C100" s="15"/>
      <c r="D100" s="15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</row>
    <row r="101" spans="1:46" x14ac:dyDescent="0.55000000000000004">
      <c r="A101" s="15"/>
      <c r="B101" s="15"/>
      <c r="C101" s="15"/>
      <c r="D101" s="15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</row>
    <row r="102" spans="1:46" x14ac:dyDescent="0.55000000000000004">
      <c r="A102" s="15"/>
      <c r="B102" s="15"/>
      <c r="C102" s="15"/>
      <c r="D102" s="15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</row>
    <row r="103" spans="1:46" x14ac:dyDescent="0.55000000000000004">
      <c r="A103" s="15"/>
      <c r="B103" s="15"/>
      <c r="C103" s="15"/>
      <c r="D103" s="15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</row>
    <row r="104" spans="1:46" x14ac:dyDescent="0.55000000000000004">
      <c r="A104" s="15"/>
      <c r="B104" s="15"/>
      <c r="C104" s="15"/>
      <c r="D104" s="15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</row>
    <row r="105" spans="1:46" x14ac:dyDescent="0.55000000000000004">
      <c r="A105" s="15"/>
      <c r="B105" s="15"/>
      <c r="C105" s="15"/>
      <c r="D105" s="15"/>
      <c r="E105" s="16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</row>
    <row r="106" spans="1:46" x14ac:dyDescent="0.55000000000000004">
      <c r="A106" s="15"/>
      <c r="B106" s="15"/>
      <c r="C106" s="15"/>
      <c r="D106" s="15"/>
      <c r="E106" s="1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</row>
    <row r="107" spans="1:46" x14ac:dyDescent="0.55000000000000004">
      <c r="A107" s="15"/>
      <c r="B107" s="15"/>
      <c r="C107" s="15"/>
      <c r="D107" s="15"/>
      <c r="E107" s="16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</row>
    <row r="108" spans="1:46" x14ac:dyDescent="0.55000000000000004">
      <c r="A108" s="15"/>
      <c r="B108" s="15"/>
      <c r="C108" s="15"/>
      <c r="D108" s="15"/>
      <c r="E108" s="16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</row>
    <row r="109" spans="1:46" x14ac:dyDescent="0.55000000000000004">
      <c r="A109" s="15"/>
      <c r="B109" s="15"/>
      <c r="C109" s="15"/>
      <c r="D109" s="15"/>
      <c r="E109" s="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</row>
  </sheetData>
  <sheetProtection algorithmName="SHA-512" hashValue="612Pv2TCRI/KuOqGM+1hZSoT3o2PBQ+WN/DxSsdPj0rzVkHrf75SL9ciVwLXDLrIZISPIOPkGTnLp1L3as1tfw==" saltValue="89JE4nOhLS9MKigTtqu1LQ==" spinCount="100000" sheet="1" objects="1" scenarios="1" selectLockedCells="1"/>
  <mergeCells count="2">
    <mergeCell ref="A1:F1"/>
    <mergeCell ref="A41:G4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585C3-4A8A-403C-B287-DF0A09CF08F3}">
  <dimension ref="A1:BH109"/>
  <sheetViews>
    <sheetView showGridLines="0" zoomScale="90" zoomScaleNormal="90" workbookViewId="0">
      <selection activeCell="B8" sqref="B8:B9"/>
    </sheetView>
  </sheetViews>
  <sheetFormatPr defaultRowHeight="14.4" x14ac:dyDescent="0.55000000000000004"/>
  <cols>
    <col min="1" max="1" width="68.41796875" bestFit="1" customWidth="1"/>
    <col min="2" max="2" width="14.578125" bestFit="1" customWidth="1"/>
    <col min="3" max="3" width="21.15625" bestFit="1" customWidth="1"/>
    <col min="4" max="4" width="16" bestFit="1" customWidth="1"/>
    <col min="5" max="5" width="13.83984375" style="5" hidden="1" customWidth="1"/>
    <col min="6" max="6" width="81.68359375" bestFit="1" customWidth="1"/>
  </cols>
  <sheetData>
    <row r="1" spans="1:60" s="49" customFormat="1" ht="111.6" customHeight="1" x14ac:dyDescent="0.55000000000000004">
      <c r="A1" s="54"/>
      <c r="B1" s="54"/>
      <c r="C1" s="54"/>
      <c r="D1" s="54"/>
      <c r="E1" s="54"/>
      <c r="F1" s="54"/>
    </row>
    <row r="2" spans="1:60" x14ac:dyDescent="0.55000000000000004">
      <c r="A2" s="27" t="s">
        <v>1</v>
      </c>
      <c r="B2" s="25" t="s">
        <v>16</v>
      </c>
      <c r="C2" s="25" t="s">
        <v>12</v>
      </c>
      <c r="D2" s="25" t="s">
        <v>4</v>
      </c>
      <c r="E2" s="28" t="s">
        <v>2</v>
      </c>
      <c r="F2" s="25" t="s">
        <v>11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</row>
    <row r="3" spans="1:60" s="2" customFormat="1" x14ac:dyDescent="0.55000000000000004">
      <c r="A3" s="6"/>
      <c r="B3" s="7"/>
      <c r="C3" s="8"/>
      <c r="D3" s="8"/>
      <c r="E3" s="9"/>
      <c r="F3" s="8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0" x14ac:dyDescent="0.55000000000000004">
      <c r="A4" s="29" t="s">
        <v>0</v>
      </c>
      <c r="B4" s="30"/>
      <c r="C4" s="2"/>
      <c r="D4" s="2"/>
      <c r="E4" s="4"/>
      <c r="F4" s="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x14ac:dyDescent="0.55000000000000004">
      <c r="A5" s="29" t="s">
        <v>3</v>
      </c>
      <c r="B5" s="30"/>
      <c r="C5" s="2"/>
      <c r="D5" s="2"/>
      <c r="E5" s="4"/>
      <c r="F5" s="2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x14ac:dyDescent="0.55000000000000004">
      <c r="A6" s="29" t="s">
        <v>49</v>
      </c>
      <c r="B6" s="30"/>
      <c r="C6" s="2"/>
      <c r="D6" s="36"/>
      <c r="E6" s="4"/>
      <c r="F6" s="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x14ac:dyDescent="0.55000000000000004">
      <c r="A7" s="29" t="s">
        <v>6</v>
      </c>
      <c r="B7" s="31"/>
      <c r="C7" s="26" t="s">
        <v>17</v>
      </c>
      <c r="D7" s="26"/>
      <c r="E7" s="4"/>
      <c r="F7" s="27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</row>
    <row r="8" spans="1:60" x14ac:dyDescent="0.55000000000000004">
      <c r="A8" s="3" t="s">
        <v>18</v>
      </c>
      <c r="B8" s="32"/>
      <c r="C8" s="4">
        <f>IF(B6&lt;100, IF(B8=0, 0, IF(B8&lt;=55, 0, IF(B8&lt;=100,0,(B8-100)*B7))),IF(B8=0, 0, IF((B8*B7)&gt;55,55,B8*B7)))</f>
        <v>0</v>
      </c>
      <c r="D8" s="4"/>
      <c r="E8" s="4">
        <v>55</v>
      </c>
      <c r="F8" s="1" t="s">
        <v>19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</row>
    <row r="9" spans="1:60" x14ac:dyDescent="0.55000000000000004">
      <c r="A9" s="3" t="s">
        <v>20</v>
      </c>
      <c r="B9" s="32"/>
      <c r="C9" s="4">
        <f>IF(B6&lt;100,IF(B9=0,0,IF((B9+B8)&lt;=100,0,IF((B9+B8)&lt;=100, 0, IF((((B9+B8)-100)*B7)&gt;100, 100, ((B9+B8)-100)*B7)))), IF((B9*B7)&gt;100,100,(B9*B7)))</f>
        <v>0</v>
      </c>
      <c r="D9" s="4"/>
      <c r="E9" s="4">
        <v>100</v>
      </c>
      <c r="F9" s="1" t="s">
        <v>19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</row>
    <row r="10" spans="1:60" x14ac:dyDescent="0.55000000000000004">
      <c r="A10" s="3" t="s">
        <v>21</v>
      </c>
      <c r="B10" s="32"/>
      <c r="C10" s="4">
        <f>IF(B10*B7&gt;E10,E10,B10*B7)</f>
        <v>0</v>
      </c>
      <c r="D10" s="4"/>
      <c r="E10" s="4">
        <v>70</v>
      </c>
      <c r="F10" s="1" t="s">
        <v>19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</row>
    <row r="11" spans="1:60" x14ac:dyDescent="0.55000000000000004">
      <c r="A11" s="3" t="s">
        <v>22</v>
      </c>
      <c r="B11" s="32"/>
      <c r="C11" s="4">
        <f>IF(B11*B7&gt;E11,E11,B11*B7)</f>
        <v>0</v>
      </c>
      <c r="D11" s="4"/>
      <c r="E11" s="4">
        <v>15</v>
      </c>
      <c r="F11" s="1" t="s">
        <v>52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</row>
    <row r="12" spans="1:60" x14ac:dyDescent="0.55000000000000004">
      <c r="A12" s="3" t="s">
        <v>23</v>
      </c>
      <c r="B12" s="32"/>
      <c r="C12" s="4">
        <f>IF(B12*B7&gt;E12,E12,B12*B7)</f>
        <v>0</v>
      </c>
      <c r="D12" s="4">
        <f t="shared" ref="D12:D22" si="0">B12-C12</f>
        <v>0</v>
      </c>
      <c r="E12" s="4">
        <v>65</v>
      </c>
      <c r="F12" s="1" t="s">
        <v>47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</row>
    <row r="13" spans="1:60" x14ac:dyDescent="0.55000000000000004">
      <c r="A13" s="3" t="s">
        <v>24</v>
      </c>
      <c r="B13" s="32"/>
      <c r="C13" s="4">
        <f>IF(B13*B7&gt;E13,E13,B13*B7)</f>
        <v>0</v>
      </c>
      <c r="D13" s="4">
        <f t="shared" si="0"/>
        <v>0</v>
      </c>
      <c r="E13" s="4">
        <v>112</v>
      </c>
      <c r="F13" s="1" t="s">
        <v>48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</row>
    <row r="14" spans="1:60" x14ac:dyDescent="0.55000000000000004">
      <c r="A14" s="37" t="s">
        <v>25</v>
      </c>
      <c r="B14" s="38"/>
      <c r="C14" s="39"/>
      <c r="D14" s="39"/>
      <c r="E14" s="39"/>
      <c r="F14" s="40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</row>
    <row r="15" spans="1:60" x14ac:dyDescent="0.55000000000000004">
      <c r="A15" s="3" t="s">
        <v>26</v>
      </c>
      <c r="B15" s="32"/>
      <c r="C15" s="4">
        <f>IF(B15*B7&gt;E15,E15,B15*B7)</f>
        <v>0</v>
      </c>
      <c r="D15" s="4">
        <f t="shared" si="0"/>
        <v>0</v>
      </c>
      <c r="E15" s="4">
        <v>130</v>
      </c>
      <c r="F15" s="1" t="s">
        <v>27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</row>
    <row r="16" spans="1:60" x14ac:dyDescent="0.55000000000000004">
      <c r="A16" s="3" t="s">
        <v>28</v>
      </c>
      <c r="B16" s="32"/>
      <c r="C16" s="4">
        <f>IF(B16*B7&gt;E16,E16,B16*B7)</f>
        <v>0</v>
      </c>
      <c r="D16" s="4">
        <f t="shared" si="0"/>
        <v>0</v>
      </c>
      <c r="E16" s="4">
        <v>115</v>
      </c>
      <c r="F16" s="1" t="s">
        <v>29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</row>
    <row r="17" spans="1:60" x14ac:dyDescent="0.55000000000000004">
      <c r="A17" s="37" t="s">
        <v>30</v>
      </c>
      <c r="B17" s="38"/>
      <c r="C17" s="39"/>
      <c r="D17" s="39"/>
      <c r="E17" s="39"/>
      <c r="F17" s="27" t="s">
        <v>31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</row>
    <row r="18" spans="1:60" x14ac:dyDescent="0.55000000000000004">
      <c r="A18" s="3" t="s">
        <v>32</v>
      </c>
      <c r="B18" s="32"/>
      <c r="C18" s="4">
        <f>IF(B18*B7&gt;E18,E18,B18*B7)</f>
        <v>0</v>
      </c>
      <c r="D18" s="4">
        <f t="shared" si="0"/>
        <v>0</v>
      </c>
      <c r="E18" s="4">
        <v>350</v>
      </c>
      <c r="F18" s="1" t="s">
        <v>29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</row>
    <row r="19" spans="1:60" x14ac:dyDescent="0.55000000000000004">
      <c r="A19" s="3" t="s">
        <v>33</v>
      </c>
      <c r="B19" s="32"/>
      <c r="C19" s="4">
        <f t="shared" ref="C19" si="1">IF(B19*B7&gt;E19,E19,B19*B7)</f>
        <v>0</v>
      </c>
      <c r="D19" s="4">
        <f t="shared" si="0"/>
        <v>0</v>
      </c>
      <c r="E19" s="4">
        <v>110</v>
      </c>
      <c r="F19" s="1" t="s">
        <v>29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</row>
    <row r="20" spans="1:60" ht="15.6" x14ac:dyDescent="0.6">
      <c r="A20" s="3" t="s">
        <v>34</v>
      </c>
      <c r="B20" s="32"/>
      <c r="C20" s="4">
        <f>IF(B20*B7&gt;E20,E20,B20*B7)</f>
        <v>0</v>
      </c>
      <c r="D20" s="4">
        <f t="shared" si="0"/>
        <v>0</v>
      </c>
      <c r="E20" s="4">
        <v>300</v>
      </c>
      <c r="F20" s="1" t="s">
        <v>29</v>
      </c>
      <c r="G20" s="15"/>
      <c r="H20" s="15"/>
      <c r="I20" s="41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</row>
    <row r="21" spans="1:60" x14ac:dyDescent="0.55000000000000004">
      <c r="A21" s="3" t="s">
        <v>35</v>
      </c>
      <c r="B21" s="32"/>
      <c r="C21" s="4">
        <f>IF(B21*B7&gt;E21,E21,B21*B7)</f>
        <v>0</v>
      </c>
      <c r="D21" s="4">
        <f t="shared" si="0"/>
        <v>0</v>
      </c>
      <c r="E21" s="4">
        <v>500</v>
      </c>
      <c r="F21" s="1" t="s">
        <v>29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</row>
    <row r="22" spans="1:60" x14ac:dyDescent="0.55000000000000004">
      <c r="A22" s="3" t="s">
        <v>36</v>
      </c>
      <c r="B22" s="32"/>
      <c r="C22" s="4">
        <f>IF(B4=1000,IF(B22*B7&gt;E22,E22,B22*B7),IF(B22*B7&gt;600,600,B22*B7))</f>
        <v>0</v>
      </c>
      <c r="D22" s="4">
        <f t="shared" si="0"/>
        <v>0</v>
      </c>
      <c r="E22" s="4">
        <v>500</v>
      </c>
      <c r="F22" s="1" t="s">
        <v>29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</row>
    <row r="23" spans="1:60" s="46" customFormat="1" ht="15.6" x14ac:dyDescent="0.6">
      <c r="A23" s="42" t="s">
        <v>37</v>
      </c>
      <c r="B23" s="43"/>
      <c r="C23" s="43"/>
      <c r="D23" s="43"/>
      <c r="E23" s="44"/>
      <c r="F23" s="43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1:60" s="13" customFormat="1" x14ac:dyDescent="0.55000000000000004">
      <c r="A24" s="17" t="s">
        <v>5</v>
      </c>
      <c r="B24" s="10">
        <f>B4-(B4-B5)</f>
        <v>0</v>
      </c>
      <c r="C24" s="11"/>
      <c r="D24" s="11"/>
      <c r="E24" s="12"/>
      <c r="F24" s="11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</row>
    <row r="25" spans="1:60" s="13" customFormat="1" x14ac:dyDescent="0.55000000000000004">
      <c r="A25" s="17" t="s">
        <v>38</v>
      </c>
      <c r="B25" s="14">
        <f>SUM(C8:C22)</f>
        <v>0</v>
      </c>
      <c r="C25" s="11"/>
      <c r="D25" s="11"/>
      <c r="E25" s="12"/>
      <c r="F25" s="11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</row>
    <row r="26" spans="1:60" s="13" customFormat="1" x14ac:dyDescent="0.55000000000000004">
      <c r="A26" s="17" t="s">
        <v>13</v>
      </c>
      <c r="B26" s="14">
        <f>100-B6</f>
        <v>100</v>
      </c>
      <c r="C26" s="11"/>
      <c r="D26" s="11"/>
      <c r="E26" s="12"/>
      <c r="F26" s="1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</row>
    <row r="27" spans="1:60" s="13" customFormat="1" x14ac:dyDescent="0.55000000000000004">
      <c r="A27" s="17" t="s">
        <v>14</v>
      </c>
      <c r="B27" s="14">
        <f>SUM(D8:D22)</f>
        <v>0</v>
      </c>
      <c r="C27" s="11"/>
      <c r="D27" s="11"/>
      <c r="E27" s="12"/>
      <c r="F27" s="11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</row>
    <row r="28" spans="1:60" x14ac:dyDescent="0.55000000000000004">
      <c r="A28" s="18" t="s">
        <v>7</v>
      </c>
      <c r="B28" s="19">
        <f>IF(B25&lt;B24,0,(B25-B24))</f>
        <v>0</v>
      </c>
      <c r="C28" s="11"/>
      <c r="D28" s="11"/>
      <c r="E28" s="12"/>
      <c r="F28" s="11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</row>
    <row r="29" spans="1:60" s="24" customFormat="1" ht="18.3" x14ac:dyDescent="0.7">
      <c r="A29" s="47" t="s">
        <v>8</v>
      </c>
      <c r="B29" s="20">
        <f>B26+B27+B28</f>
        <v>100</v>
      </c>
      <c r="C29" s="21"/>
      <c r="D29" s="21"/>
      <c r="E29" s="22"/>
      <c r="F29" s="21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60" s="24" customFormat="1" ht="18.3" x14ac:dyDescent="0.7">
      <c r="A30" s="35" t="s">
        <v>15</v>
      </c>
      <c r="B30" s="20">
        <f>IF(B24&gt;B25, (B24-B25), 0)</f>
        <v>0</v>
      </c>
      <c r="C30" s="21"/>
      <c r="D30" s="21"/>
      <c r="E30" s="22"/>
      <c r="F30" s="21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</row>
    <row r="31" spans="1:60" x14ac:dyDescent="0.55000000000000004">
      <c r="A31" s="15" t="s">
        <v>50</v>
      </c>
      <c r="B31" s="15"/>
      <c r="C31" s="15"/>
      <c r="D31" s="15"/>
      <c r="E31" s="1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</row>
    <row r="32" spans="1:60" x14ac:dyDescent="0.55000000000000004">
      <c r="A32" s="51"/>
      <c r="B32" s="15"/>
      <c r="C32" s="15"/>
      <c r="D32" s="15"/>
      <c r="E32" s="1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</row>
    <row r="33" spans="1:60" x14ac:dyDescent="0.55000000000000004">
      <c r="A33" s="52" t="s">
        <v>39</v>
      </c>
      <c r="B33" s="15"/>
      <c r="C33" s="33"/>
      <c r="D33" s="15"/>
      <c r="E33" s="1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</row>
    <row r="34" spans="1:60" x14ac:dyDescent="0.55000000000000004">
      <c r="A34" s="51" t="s">
        <v>40</v>
      </c>
      <c r="B34" s="15"/>
      <c r="C34" s="34" t="s">
        <v>9</v>
      </c>
      <c r="D34" s="48">
        <f>SUM(B8:B22)</f>
        <v>0</v>
      </c>
      <c r="E34" s="1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</row>
    <row r="35" spans="1:60" x14ac:dyDescent="0.55000000000000004">
      <c r="A35" s="51" t="s">
        <v>41</v>
      </c>
      <c r="B35" s="15"/>
      <c r="C35" s="34" t="s">
        <v>10</v>
      </c>
      <c r="D35" s="15"/>
      <c r="E35" s="1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</row>
    <row r="36" spans="1:60" x14ac:dyDescent="0.55000000000000004">
      <c r="A36" s="51" t="s">
        <v>42</v>
      </c>
      <c r="B36" s="15"/>
      <c r="C36" s="33"/>
      <c r="D36" s="15"/>
      <c r="E36" s="16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</row>
    <row r="37" spans="1:60" x14ac:dyDescent="0.55000000000000004">
      <c r="A37" s="51" t="s">
        <v>43</v>
      </c>
      <c r="B37" s="15"/>
      <c r="C37" s="33"/>
      <c r="D37" s="15"/>
      <c r="E37" s="16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</row>
    <row r="38" spans="1:60" x14ac:dyDescent="0.55000000000000004">
      <c r="A38" s="51" t="s">
        <v>44</v>
      </c>
      <c r="B38" s="15"/>
      <c r="C38" s="33"/>
      <c r="D38" s="15"/>
      <c r="E38" s="1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</row>
    <row r="39" spans="1:60" x14ac:dyDescent="0.55000000000000004">
      <c r="A39" s="51"/>
      <c r="B39" s="15"/>
      <c r="C39" s="15"/>
      <c r="D39" s="15"/>
      <c r="E39" s="16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</row>
    <row r="40" spans="1:60" x14ac:dyDescent="0.55000000000000004">
      <c r="A40" s="51" t="s">
        <v>51</v>
      </c>
      <c r="B40" s="15"/>
      <c r="C40" s="15"/>
      <c r="D40" s="15"/>
      <c r="E40" s="1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</row>
    <row r="41" spans="1:60" x14ac:dyDescent="0.55000000000000004">
      <c r="A41" s="53"/>
      <c r="B41" s="53"/>
      <c r="C41" s="53"/>
      <c r="D41" s="53"/>
      <c r="E41" s="53"/>
      <c r="F41" s="53"/>
      <c r="G41" s="5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</row>
    <row r="42" spans="1:60" x14ac:dyDescent="0.55000000000000004">
      <c r="A42" s="51"/>
      <c r="B42" s="15"/>
      <c r="C42" s="15"/>
      <c r="D42" s="15"/>
      <c r="E42" s="16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</row>
    <row r="43" spans="1:60" x14ac:dyDescent="0.55000000000000004">
      <c r="A43" s="51"/>
      <c r="B43" s="15"/>
      <c r="C43" s="15"/>
      <c r="D43" s="15"/>
      <c r="E43" s="1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</row>
    <row r="44" spans="1:60" x14ac:dyDescent="0.55000000000000004">
      <c r="A44" s="15"/>
      <c r="B44" s="15"/>
      <c r="C44" s="15"/>
      <c r="D44" s="15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</row>
    <row r="45" spans="1:60" x14ac:dyDescent="0.55000000000000004">
      <c r="A45" s="15"/>
      <c r="B45" s="15"/>
      <c r="C45" s="15"/>
      <c r="D45" s="15"/>
      <c r="E45" s="1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</row>
    <row r="46" spans="1:60" x14ac:dyDescent="0.55000000000000004">
      <c r="A46" s="15"/>
      <c r="B46" s="15"/>
      <c r="C46" s="15"/>
      <c r="D46" s="15"/>
      <c r="E46" s="1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</row>
    <row r="47" spans="1:60" x14ac:dyDescent="0.55000000000000004">
      <c r="A47" s="15"/>
      <c r="B47" s="15"/>
      <c r="C47" s="15"/>
      <c r="D47" s="15"/>
      <c r="E47" s="1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</row>
    <row r="48" spans="1:60" x14ac:dyDescent="0.55000000000000004">
      <c r="A48" s="15"/>
      <c r="B48" s="15"/>
      <c r="C48" s="15"/>
      <c r="D48" s="15"/>
      <c r="E48" s="16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</row>
    <row r="49" spans="1:46" x14ac:dyDescent="0.55000000000000004">
      <c r="A49" s="15"/>
      <c r="B49" s="15"/>
      <c r="C49" s="15"/>
      <c r="D49" s="15"/>
      <c r="E49" s="16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</row>
    <row r="50" spans="1:46" x14ac:dyDescent="0.55000000000000004">
      <c r="A50" s="15"/>
      <c r="B50" s="15"/>
      <c r="C50" s="15"/>
      <c r="D50" s="15"/>
      <c r="E50" s="16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</row>
    <row r="51" spans="1:46" x14ac:dyDescent="0.55000000000000004">
      <c r="A51" s="15"/>
      <c r="B51" s="15"/>
      <c r="C51" s="15"/>
      <c r="D51" s="15"/>
      <c r="E51" s="16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</row>
    <row r="52" spans="1:46" x14ac:dyDescent="0.55000000000000004">
      <c r="A52" s="15"/>
      <c r="B52" s="15"/>
      <c r="C52" s="15"/>
      <c r="D52" s="15"/>
      <c r="E52" s="16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</row>
    <row r="53" spans="1:46" x14ac:dyDescent="0.55000000000000004">
      <c r="A53" s="15"/>
      <c r="B53" s="15"/>
      <c r="C53" s="15"/>
      <c r="D53" s="15"/>
      <c r="E53" s="16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</row>
    <row r="54" spans="1:46" x14ac:dyDescent="0.55000000000000004">
      <c r="A54" s="15"/>
      <c r="B54" s="15"/>
      <c r="C54" s="15"/>
      <c r="D54" s="15"/>
      <c r="E54" s="1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</row>
    <row r="55" spans="1:46" x14ac:dyDescent="0.55000000000000004">
      <c r="A55" s="15"/>
      <c r="B55" s="15"/>
      <c r="C55" s="15"/>
      <c r="D55" s="15"/>
      <c r="E55" s="1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</row>
    <row r="56" spans="1:46" x14ac:dyDescent="0.55000000000000004">
      <c r="A56" s="15"/>
      <c r="B56" s="15"/>
      <c r="C56" s="15"/>
      <c r="D56" s="15"/>
      <c r="E56" s="1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</row>
    <row r="57" spans="1:46" x14ac:dyDescent="0.55000000000000004">
      <c r="A57" s="15"/>
      <c r="B57" s="15"/>
      <c r="C57" s="15"/>
      <c r="D57" s="15"/>
      <c r="E57" s="1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</row>
    <row r="58" spans="1:46" x14ac:dyDescent="0.55000000000000004">
      <c r="A58" s="15"/>
      <c r="B58" s="15"/>
      <c r="C58" s="15"/>
      <c r="D58" s="15"/>
      <c r="E58" s="1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</row>
    <row r="59" spans="1:46" x14ac:dyDescent="0.55000000000000004">
      <c r="A59" s="15"/>
      <c r="B59" s="15"/>
      <c r="C59" s="15"/>
      <c r="D59" s="15"/>
      <c r="E59" s="1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</row>
    <row r="60" spans="1:46" x14ac:dyDescent="0.55000000000000004">
      <c r="A60" s="15"/>
      <c r="B60" s="15"/>
      <c r="C60" s="15"/>
      <c r="D60" s="15"/>
      <c r="E60" s="16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</row>
    <row r="61" spans="1:46" x14ac:dyDescent="0.55000000000000004">
      <c r="A61" s="15"/>
      <c r="B61" s="15"/>
      <c r="C61" s="15"/>
      <c r="D61" s="15"/>
      <c r="E61" s="16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</row>
    <row r="62" spans="1:46" x14ac:dyDescent="0.55000000000000004">
      <c r="A62" s="15"/>
      <c r="B62" s="15"/>
      <c r="C62" s="15"/>
      <c r="D62" s="15"/>
      <c r="E62" s="16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</row>
    <row r="63" spans="1:46" x14ac:dyDescent="0.55000000000000004">
      <c r="A63" s="15"/>
      <c r="B63" s="15"/>
      <c r="C63" s="15"/>
      <c r="D63" s="15"/>
      <c r="E63" s="16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</row>
    <row r="64" spans="1:46" x14ac:dyDescent="0.55000000000000004">
      <c r="A64" s="15"/>
      <c r="B64" s="15"/>
      <c r="C64" s="15"/>
      <c r="D64" s="15"/>
      <c r="E64" s="16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</row>
    <row r="65" spans="1:46" x14ac:dyDescent="0.55000000000000004">
      <c r="A65" s="15"/>
      <c r="B65" s="15"/>
      <c r="C65" s="15"/>
      <c r="D65" s="15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</row>
    <row r="66" spans="1:46" x14ac:dyDescent="0.55000000000000004">
      <c r="A66" s="15"/>
      <c r="B66" s="15"/>
      <c r="C66" s="15"/>
      <c r="D66" s="15"/>
      <c r="E66" s="16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</row>
    <row r="67" spans="1:46" x14ac:dyDescent="0.55000000000000004">
      <c r="A67" s="15"/>
      <c r="B67" s="15"/>
      <c r="C67" s="15"/>
      <c r="D67" s="15"/>
      <c r="E67" s="16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</row>
    <row r="68" spans="1:46" x14ac:dyDescent="0.55000000000000004">
      <c r="A68" s="15"/>
      <c r="B68" s="15"/>
      <c r="C68" s="15"/>
      <c r="D68" s="15"/>
      <c r="E68" s="1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</row>
    <row r="69" spans="1:46" x14ac:dyDescent="0.55000000000000004">
      <c r="A69" s="15"/>
      <c r="B69" s="15"/>
      <c r="C69" s="15"/>
      <c r="D69" s="15"/>
      <c r="E69" s="1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</row>
    <row r="70" spans="1:46" x14ac:dyDescent="0.55000000000000004">
      <c r="A70" s="15"/>
      <c r="B70" s="15"/>
      <c r="C70" s="15"/>
      <c r="D70" s="15"/>
      <c r="E70" s="1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</row>
    <row r="71" spans="1:46" x14ac:dyDescent="0.55000000000000004">
      <c r="A71" s="15"/>
      <c r="B71" s="15"/>
      <c r="C71" s="15"/>
      <c r="D71" s="15"/>
      <c r="E71" s="1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</row>
    <row r="72" spans="1:46" x14ac:dyDescent="0.55000000000000004">
      <c r="A72" s="15"/>
      <c r="B72" s="15"/>
      <c r="C72" s="15"/>
      <c r="D72" s="15"/>
      <c r="E72" s="16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</row>
    <row r="73" spans="1:46" x14ac:dyDescent="0.55000000000000004">
      <c r="A73" s="15"/>
      <c r="B73" s="15"/>
      <c r="C73" s="15"/>
      <c r="D73" s="15"/>
      <c r="E73" s="16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</row>
    <row r="74" spans="1:46" x14ac:dyDescent="0.55000000000000004">
      <c r="A74" s="15"/>
      <c r="B74" s="15"/>
      <c r="C74" s="15"/>
      <c r="D74" s="15"/>
      <c r="E74" s="16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</row>
    <row r="75" spans="1:46" x14ac:dyDescent="0.55000000000000004">
      <c r="A75" s="15"/>
      <c r="B75" s="15"/>
      <c r="C75" s="15"/>
      <c r="D75" s="15"/>
      <c r="E75" s="16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</row>
    <row r="76" spans="1:46" x14ac:dyDescent="0.55000000000000004">
      <c r="A76" s="15"/>
      <c r="B76" s="15"/>
      <c r="C76" s="15"/>
      <c r="D76" s="15"/>
      <c r="E76" s="16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</row>
    <row r="77" spans="1:46" x14ac:dyDescent="0.55000000000000004">
      <c r="A77" s="15"/>
      <c r="B77" s="15"/>
      <c r="C77" s="15"/>
      <c r="D77" s="15"/>
      <c r="E77" s="16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</row>
    <row r="78" spans="1:46" x14ac:dyDescent="0.55000000000000004">
      <c r="A78" s="15"/>
      <c r="B78" s="15"/>
      <c r="C78" s="15"/>
      <c r="D78" s="15"/>
      <c r="E78" s="16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</row>
    <row r="79" spans="1:46" x14ac:dyDescent="0.55000000000000004">
      <c r="A79" s="15"/>
      <c r="B79" s="15"/>
      <c r="C79" s="15"/>
      <c r="D79" s="15"/>
      <c r="E79" s="16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</row>
    <row r="80" spans="1:46" x14ac:dyDescent="0.55000000000000004">
      <c r="A80" s="15"/>
      <c r="B80" s="15"/>
      <c r="C80" s="15"/>
      <c r="D80" s="15"/>
      <c r="E80" s="16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</row>
    <row r="81" spans="1:46" x14ac:dyDescent="0.55000000000000004">
      <c r="A81" s="15"/>
      <c r="B81" s="15"/>
      <c r="C81" s="15"/>
      <c r="D81" s="15"/>
      <c r="E81" s="1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</row>
    <row r="82" spans="1:46" x14ac:dyDescent="0.55000000000000004">
      <c r="A82" s="15"/>
      <c r="B82" s="15"/>
      <c r="C82" s="15"/>
      <c r="D82" s="15"/>
      <c r="E82" s="1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</row>
    <row r="83" spans="1:46" x14ac:dyDescent="0.55000000000000004">
      <c r="A83" s="15"/>
      <c r="B83" s="15"/>
      <c r="C83" s="15"/>
      <c r="D83" s="15"/>
      <c r="E83" s="1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</row>
    <row r="84" spans="1:46" x14ac:dyDescent="0.55000000000000004">
      <c r="A84" s="15"/>
      <c r="B84" s="15"/>
      <c r="C84" s="15"/>
      <c r="D84" s="15"/>
      <c r="E84" s="1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</row>
    <row r="85" spans="1:46" x14ac:dyDescent="0.55000000000000004">
      <c r="A85" s="15"/>
      <c r="B85" s="15"/>
      <c r="C85" s="15"/>
      <c r="D85" s="15"/>
      <c r="E85" s="1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</row>
    <row r="86" spans="1:46" x14ac:dyDescent="0.55000000000000004">
      <c r="A86" s="15"/>
      <c r="B86" s="15"/>
      <c r="C86" s="15"/>
      <c r="D86" s="15"/>
      <c r="E86" s="16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</row>
    <row r="87" spans="1:46" x14ac:dyDescent="0.55000000000000004">
      <c r="A87" s="15"/>
      <c r="B87" s="15"/>
      <c r="C87" s="15"/>
      <c r="D87" s="15"/>
      <c r="E87" s="16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</row>
    <row r="88" spans="1:46" x14ac:dyDescent="0.55000000000000004">
      <c r="A88" s="15"/>
      <c r="B88" s="15"/>
      <c r="C88" s="15"/>
      <c r="D88" s="15"/>
      <c r="E88" s="16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</row>
    <row r="89" spans="1:46" x14ac:dyDescent="0.55000000000000004">
      <c r="A89" s="15"/>
      <c r="B89" s="15"/>
      <c r="C89" s="15"/>
      <c r="D89" s="15"/>
      <c r="E89" s="16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</row>
    <row r="90" spans="1:46" x14ac:dyDescent="0.55000000000000004">
      <c r="A90" s="15"/>
      <c r="B90" s="15"/>
      <c r="C90" s="15"/>
      <c r="D90" s="15"/>
      <c r="E90" s="16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</row>
    <row r="91" spans="1:46" x14ac:dyDescent="0.55000000000000004">
      <c r="A91" s="15"/>
      <c r="B91" s="15"/>
      <c r="C91" s="15"/>
      <c r="D91" s="15"/>
      <c r="E91" s="16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</row>
    <row r="92" spans="1:46" x14ac:dyDescent="0.55000000000000004">
      <c r="A92" s="15"/>
      <c r="B92" s="15"/>
      <c r="C92" s="15"/>
      <c r="D92" s="15"/>
      <c r="E92" s="16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</row>
    <row r="93" spans="1:46" x14ac:dyDescent="0.55000000000000004">
      <c r="A93" s="15"/>
      <c r="B93" s="15"/>
      <c r="C93" s="15"/>
      <c r="D93" s="15"/>
      <c r="E93" s="16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</row>
    <row r="94" spans="1:46" x14ac:dyDescent="0.55000000000000004">
      <c r="A94" s="15"/>
      <c r="B94" s="15"/>
      <c r="C94" s="15"/>
      <c r="D94" s="15"/>
      <c r="E94" s="1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</row>
    <row r="95" spans="1:46" x14ac:dyDescent="0.55000000000000004">
      <c r="A95" s="15"/>
      <c r="B95" s="15"/>
      <c r="C95" s="15"/>
      <c r="D95" s="15"/>
      <c r="E95" s="1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</row>
    <row r="96" spans="1:46" x14ac:dyDescent="0.55000000000000004">
      <c r="A96" s="15"/>
      <c r="B96" s="15"/>
      <c r="C96" s="15"/>
      <c r="D96" s="15"/>
      <c r="E96" s="1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</row>
    <row r="97" spans="1:46" x14ac:dyDescent="0.55000000000000004">
      <c r="A97" s="15"/>
      <c r="B97" s="15"/>
      <c r="C97" s="15"/>
      <c r="D97" s="15"/>
      <c r="E97" s="1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</row>
    <row r="98" spans="1:46" x14ac:dyDescent="0.55000000000000004">
      <c r="A98" s="15"/>
      <c r="B98" s="15"/>
      <c r="C98" s="15"/>
      <c r="D98" s="15"/>
      <c r="E98" s="1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</row>
    <row r="99" spans="1:46" x14ac:dyDescent="0.55000000000000004">
      <c r="A99" s="15"/>
      <c r="B99" s="15"/>
      <c r="C99" s="15"/>
      <c r="D99" s="15"/>
      <c r="E99" s="16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</row>
    <row r="100" spans="1:46" x14ac:dyDescent="0.55000000000000004">
      <c r="A100" s="15"/>
      <c r="B100" s="15"/>
      <c r="C100" s="15"/>
      <c r="D100" s="15"/>
      <c r="E100" s="16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</row>
    <row r="101" spans="1:46" x14ac:dyDescent="0.55000000000000004">
      <c r="A101" s="15"/>
      <c r="B101" s="15"/>
      <c r="C101" s="15"/>
      <c r="D101" s="15"/>
      <c r="E101" s="16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</row>
    <row r="102" spans="1:46" x14ac:dyDescent="0.55000000000000004">
      <c r="A102" s="15"/>
      <c r="B102" s="15"/>
      <c r="C102" s="15"/>
      <c r="D102" s="15"/>
      <c r="E102" s="16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</row>
    <row r="103" spans="1:46" x14ac:dyDescent="0.55000000000000004">
      <c r="A103" s="15"/>
      <c r="B103" s="15"/>
      <c r="C103" s="15"/>
      <c r="D103" s="15"/>
      <c r="E103" s="16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</row>
    <row r="104" spans="1:46" x14ac:dyDescent="0.55000000000000004">
      <c r="A104" s="15"/>
      <c r="B104" s="15"/>
      <c r="C104" s="15"/>
      <c r="D104" s="15"/>
      <c r="E104" s="16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</row>
    <row r="105" spans="1:46" x14ac:dyDescent="0.55000000000000004">
      <c r="A105" s="15"/>
      <c r="B105" s="15"/>
      <c r="C105" s="15"/>
      <c r="D105" s="15"/>
      <c r="E105" s="16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</row>
    <row r="106" spans="1:46" x14ac:dyDescent="0.55000000000000004">
      <c r="A106" s="15"/>
      <c r="B106" s="15"/>
      <c r="C106" s="15"/>
      <c r="D106" s="15"/>
      <c r="E106" s="16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</row>
    <row r="107" spans="1:46" x14ac:dyDescent="0.55000000000000004">
      <c r="A107" s="15"/>
      <c r="B107" s="15"/>
      <c r="C107" s="15"/>
      <c r="D107" s="15"/>
      <c r="E107" s="16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</row>
    <row r="108" spans="1:46" x14ac:dyDescent="0.55000000000000004">
      <c r="A108" s="15"/>
      <c r="B108" s="15"/>
      <c r="C108" s="15"/>
      <c r="D108" s="15"/>
      <c r="E108" s="16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</row>
    <row r="109" spans="1:46" x14ac:dyDescent="0.55000000000000004">
      <c r="A109" s="15"/>
      <c r="B109" s="15"/>
      <c r="C109" s="15"/>
      <c r="D109" s="15"/>
      <c r="E109" s="16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</row>
  </sheetData>
  <sheetProtection algorithmName="SHA-512" hashValue="3EbY5rFIc5sKpcL4fpKw/otWQeq2FibsgM9RSh0wQ+nMiRs6E8Uu8n4nmlB7LrpMpFQLC4E41gK18ztksAHkeQ==" saltValue="zO69gd/OuGWXBji9nQ649w==" spinCount="100000" sheet="1" objects="1" scenarios="1" selectLockedCells="1"/>
  <mergeCells count="2">
    <mergeCell ref="A1:F1"/>
    <mergeCell ref="A41:G4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DENTAL</vt:lpstr>
      <vt:lpstr>DENTAL+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Kristina Penland</cp:lastModifiedBy>
  <cp:lastPrinted>2019-09-03T19:37:59Z</cp:lastPrinted>
  <dcterms:created xsi:type="dcterms:W3CDTF">2019-01-06T17:52:46Z</dcterms:created>
  <dcterms:modified xsi:type="dcterms:W3CDTF">2021-03-09T15:59:19Z</dcterms:modified>
</cp:coreProperties>
</file>